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5315" windowHeight="9285"/>
  </bookViews>
  <sheets>
    <sheet name="Tabelle1" sheetId="1" r:id="rId1"/>
    <sheet name="Tabelle3" sheetId="3" r:id="rId2"/>
    <sheet name="Tabelle2" sheetId="4" r:id="rId3"/>
  </sheets>
  <calcPr calcId="125725"/>
</workbook>
</file>

<file path=xl/calcChain.xml><?xml version="1.0" encoding="utf-8"?>
<calcChain xmlns="http://schemas.openxmlformats.org/spreadsheetml/2006/main">
  <c r="D41" i="1"/>
  <c r="D42"/>
  <c r="D43"/>
  <c r="D44"/>
  <c r="D45"/>
  <c r="D46"/>
  <c r="D47"/>
  <c r="D48"/>
  <c r="D49"/>
  <c r="D50"/>
  <c r="D51"/>
  <c r="D52"/>
  <c r="D53"/>
  <c r="D54"/>
  <c r="D55"/>
  <c r="D40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41"/>
  <c r="B40"/>
  <c r="B3"/>
  <c r="G3" s="1"/>
  <c r="H2"/>
  <c r="E2"/>
  <c r="G2"/>
  <c r="F2"/>
  <c r="B2"/>
  <c r="C40" l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H3"/>
  <c r="F3"/>
  <c r="C3"/>
  <c r="E3" s="1"/>
  <c r="C2"/>
  <c r="C23" l="1"/>
  <c r="C5"/>
  <c r="C12"/>
  <c r="G4"/>
  <c r="H4" s="1"/>
  <c r="C6"/>
  <c r="C9"/>
  <c r="C26"/>
  <c r="C25"/>
  <c r="C22"/>
  <c r="C20"/>
  <c r="C17"/>
  <c r="C7"/>
  <c r="C4"/>
  <c r="E4" s="1"/>
  <c r="C21"/>
  <c r="C18"/>
  <c r="C11"/>
  <c r="C15"/>
  <c r="C19"/>
  <c r="C16"/>
  <c r="C14"/>
  <c r="C10"/>
  <c r="C8"/>
  <c r="C24"/>
  <c r="C13"/>
  <c r="G5"/>
  <c r="F4"/>
  <c r="D3"/>
  <c r="H5" l="1"/>
  <c r="G6"/>
  <c r="E5"/>
  <c r="F5"/>
  <c r="D4"/>
  <c r="H6" l="1"/>
  <c r="G7"/>
  <c r="E6"/>
  <c r="F6"/>
  <c r="D5"/>
  <c r="H7" l="1"/>
  <c r="G8"/>
  <c r="E7"/>
  <c r="F7"/>
  <c r="D6"/>
  <c r="H8" l="1"/>
  <c r="G9"/>
  <c r="E8"/>
  <c r="F8"/>
  <c r="D7"/>
  <c r="H9" l="1"/>
  <c r="E9"/>
  <c r="G10"/>
  <c r="F9"/>
  <c r="D8"/>
  <c r="H10" l="1"/>
  <c r="E10"/>
  <c r="G11"/>
  <c r="F10"/>
  <c r="D9"/>
  <c r="H11" l="1"/>
  <c r="G12"/>
  <c r="E11"/>
  <c r="F11"/>
  <c r="D10"/>
  <c r="H12" l="1"/>
  <c r="G13"/>
  <c r="E12"/>
  <c r="F12"/>
  <c r="D11"/>
  <c r="H13" l="1"/>
  <c r="G14"/>
  <c r="E13"/>
  <c r="F13"/>
  <c r="D12"/>
  <c r="H14" l="1"/>
  <c r="G15"/>
  <c r="E14"/>
  <c r="F14"/>
  <c r="D13"/>
  <c r="H15" l="1"/>
  <c r="G16"/>
  <c r="E15"/>
  <c r="F15"/>
  <c r="D14"/>
  <c r="H16" l="1"/>
  <c r="G17"/>
  <c r="E16"/>
  <c r="F16"/>
  <c r="D15"/>
  <c r="H17" l="1"/>
  <c r="G18"/>
  <c r="E17"/>
  <c r="F17"/>
  <c r="D16"/>
  <c r="H18" l="1"/>
  <c r="E18"/>
  <c r="G19"/>
  <c r="F18"/>
  <c r="D17"/>
  <c r="H19" l="1"/>
  <c r="G20"/>
  <c r="E19"/>
  <c r="F19"/>
  <c r="D18"/>
  <c r="H20" l="1"/>
  <c r="G21"/>
  <c r="E20"/>
  <c r="F20"/>
  <c r="D19"/>
  <c r="H21" l="1"/>
  <c r="G22"/>
  <c r="E21"/>
  <c r="F21"/>
  <c r="D20"/>
  <c r="H22" l="1"/>
  <c r="G23"/>
  <c r="E22"/>
  <c r="F22"/>
  <c r="D21"/>
  <c r="H23" l="1"/>
  <c r="G24"/>
  <c r="E23"/>
  <c r="F23"/>
  <c r="D22"/>
  <c r="H24" l="1"/>
  <c r="G25"/>
  <c r="E24"/>
  <c r="F24"/>
  <c r="D23"/>
  <c r="H25" l="1"/>
  <c r="G26"/>
  <c r="E25"/>
  <c r="F25"/>
  <c r="D24"/>
  <c r="F26" l="1"/>
  <c r="D26" s="1"/>
  <c r="D25"/>
  <c r="E26"/>
  <c r="H26"/>
</calcChain>
</file>

<file path=xl/comments1.xml><?xml version="1.0" encoding="utf-8"?>
<comments xmlns="http://schemas.openxmlformats.org/spreadsheetml/2006/main">
  <authors>
    <author>Vasily Nekrasov</author>
  </authors>
  <commentList>
    <comment ref="O1" authorId="0">
      <text>
        <r>
          <rPr>
            <b/>
            <sz val="9"/>
            <color indexed="81"/>
            <rFont val="Tahoma"/>
            <family val="2"/>
          </rPr>
          <t>Vasily Nekrasov:</t>
        </r>
        <r>
          <rPr>
            <sz val="9"/>
            <color indexed="81"/>
            <rFont val="Tahoma"/>
            <family val="2"/>
          </rPr>
          <t xml:space="preserve">
Zum Vergleich: Historische (kumulierte) inflation in Deutschland </t>
        </r>
      </text>
    </comment>
  </commentList>
</comments>
</file>

<file path=xl/sharedStrings.xml><?xml version="1.0" encoding="utf-8"?>
<sst xmlns="http://schemas.openxmlformats.org/spreadsheetml/2006/main" count="31" uniqueCount="21">
  <si>
    <t>Jahr</t>
  </si>
  <si>
    <t>Jährliche Ersparnis</t>
  </si>
  <si>
    <t>Rendite p.a.</t>
  </si>
  <si>
    <t>Sparrate</t>
  </si>
  <si>
    <t>Summe Ersparnisse</t>
  </si>
  <si>
    <t>Gesamtvermögen</t>
  </si>
  <si>
    <t>Kapitalertragsteuer</t>
  </si>
  <si>
    <t>Jährliche Freibetrag</t>
  </si>
  <si>
    <t>Brutto Zinsertrag</t>
  </si>
  <si>
    <t>Gesamtvermögen abzgl. Steuer</t>
  </si>
  <si>
    <t>Zinsertrag abzgl. Steuer</t>
  </si>
  <si>
    <t>Dynamisiertung der Sparrate</t>
  </si>
  <si>
    <t>Inflation</t>
  </si>
  <si>
    <t>Gesamtvermögen abzgl. Steuer und Inflation</t>
  </si>
  <si>
    <t>kumulierte(!) Inflation</t>
  </si>
  <si>
    <t>ohne Dynamisierung der Sparrate</t>
  </si>
  <si>
    <t>mit Dynamisierung der Sparrate</t>
  </si>
  <si>
    <t>Rentenalter</t>
  </si>
  <si>
    <t>Reales Vermögen</t>
  </si>
  <si>
    <t>Entnahme</t>
  </si>
  <si>
    <t>Monatl. Entnahme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</si>
</sst>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0.000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4" borderId="1" applyNumberFormat="0" applyAlignment="0" applyProtection="0"/>
    <xf numFmtId="0" fontId="5" fillId="5" borderId="0" applyNumberFormat="0" applyBorder="0" applyAlignment="0" applyProtection="0"/>
  </cellStyleXfs>
  <cellXfs count="15">
    <xf numFmtId="0" fontId="0" fillId="0" borderId="0" xfId="0"/>
    <xf numFmtId="164" fontId="4" fillId="4" borderId="1" xfId="3" applyNumberFormat="1"/>
    <xf numFmtId="164" fontId="0" fillId="0" borderId="0" xfId="0" applyNumberFormat="1"/>
    <xf numFmtId="164" fontId="2" fillId="2" borderId="0" xfId="2" applyNumberFormat="1"/>
    <xf numFmtId="165" fontId="3" fillId="3" borderId="0" xfId="1" applyNumberFormat="1" applyFont="1" applyFill="1"/>
    <xf numFmtId="10" fontId="2" fillId="2" borderId="0" xfId="2" applyNumberFormat="1"/>
    <xf numFmtId="10" fontId="3" fillId="3" borderId="0" xfId="1" applyNumberFormat="1" applyFont="1" applyFill="1"/>
    <xf numFmtId="0" fontId="0" fillId="0" borderId="2" xfId="0" applyBorder="1" applyAlignment="1"/>
    <xf numFmtId="0" fontId="0" fillId="0" borderId="2" xfId="0" applyBorder="1"/>
    <xf numFmtId="164" fontId="0" fillId="0" borderId="2" xfId="0" applyNumberFormat="1" applyBorder="1"/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64" fontId="0" fillId="6" borderId="2" xfId="0" applyNumberFormat="1" applyFill="1" applyBorder="1"/>
    <xf numFmtId="0" fontId="6" fillId="0" borderId="0" xfId="0" applyFont="1"/>
    <xf numFmtId="164" fontId="5" fillId="5" borderId="0" xfId="4" applyNumberFormat="1"/>
  </cellXfs>
  <cellStyles count="5">
    <cellStyle name="Eingabe" xfId="3" builtinId="20"/>
    <cellStyle name="Gut" xfId="2" builtinId="26"/>
    <cellStyle name="Neutral" xfId="4" builtinId="28"/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topLeftCell="A7" workbookViewId="0">
      <selection activeCell="K24" sqref="K24"/>
    </sheetView>
  </sheetViews>
  <sheetFormatPr baseColWidth="10" defaultRowHeight="15"/>
  <cols>
    <col min="3" max="3" width="18.28515625" bestFit="1" customWidth="1"/>
    <col min="4" max="4" width="15.85546875" bestFit="1" customWidth="1"/>
    <col min="5" max="5" width="20.85546875" bestFit="1" customWidth="1"/>
    <col min="6" max="6" width="16.85546875" bestFit="1" customWidth="1"/>
    <col min="11" max="11" width="26.7109375" bestFit="1" customWidth="1"/>
  </cols>
  <sheetData>
    <row r="1" spans="1:16">
      <c r="A1" t="s">
        <v>0</v>
      </c>
      <c r="B1" t="s">
        <v>3</v>
      </c>
      <c r="C1" t="s">
        <v>4</v>
      </c>
      <c r="D1" t="s">
        <v>8</v>
      </c>
      <c r="E1" t="s">
        <v>10</v>
      </c>
      <c r="F1" t="s">
        <v>5</v>
      </c>
      <c r="G1" t="s">
        <v>9</v>
      </c>
      <c r="H1" t="s">
        <v>13</v>
      </c>
      <c r="K1" t="s">
        <v>1</v>
      </c>
      <c r="L1" s="1">
        <v>3600</v>
      </c>
      <c r="O1" t="s">
        <v>0</v>
      </c>
      <c r="P1" t="s">
        <v>14</v>
      </c>
    </row>
    <row r="2" spans="1:16">
      <c r="A2">
        <v>40</v>
      </c>
      <c r="B2" s="2">
        <f>$L$1</f>
        <v>3600</v>
      </c>
      <c r="C2" s="2">
        <f>SUM($B$2:B2)</f>
        <v>3600</v>
      </c>
      <c r="D2" s="2">
        <v>0</v>
      </c>
      <c r="E2" s="2">
        <f>G2-C2</f>
        <v>0</v>
      </c>
      <c r="F2" s="2">
        <f>B2</f>
        <v>3600</v>
      </c>
      <c r="G2" s="2">
        <f>B2</f>
        <v>3600</v>
      </c>
      <c r="H2" s="2">
        <f>G2/(1+$L$5)^(A2-40)</f>
        <v>3600</v>
      </c>
      <c r="I2" s="2"/>
      <c r="J2" s="2"/>
      <c r="K2" t="s">
        <v>2</v>
      </c>
      <c r="L2" s="5">
        <v>0.06</v>
      </c>
      <c r="O2">
        <v>1991</v>
      </c>
      <c r="P2">
        <v>1</v>
      </c>
    </row>
    <row r="3" spans="1:16">
      <c r="A3">
        <v>41</v>
      </c>
      <c r="B3" s="2">
        <f>B2*(1+$L$6)</f>
        <v>3600</v>
      </c>
      <c r="C3" s="2">
        <f>SUM($B$2:B3)</f>
        <v>7200</v>
      </c>
      <c r="D3" s="2">
        <f t="shared" ref="D3:D26" si="0">F3-C3</f>
        <v>216</v>
      </c>
      <c r="E3" s="2">
        <f t="shared" ref="E3:E26" si="1">G3-C3</f>
        <v>216</v>
      </c>
      <c r="F3" s="2">
        <f>B3 +F2*(1+$L$2)</f>
        <v>7416</v>
      </c>
      <c r="G3" s="2">
        <f>B3 +G2+IF(G2*$L$2&gt;$L$4,$L$4+(G2*$L$2-$L$4)*(1-$L$3),G2*$L$2)</f>
        <v>7416</v>
      </c>
      <c r="H3" s="2">
        <f>G3/(1+$L$5)^(A3-40)</f>
        <v>7270.5882352941171</v>
      </c>
      <c r="I3" s="2"/>
      <c r="J3" s="2"/>
      <c r="K3" t="s">
        <v>6</v>
      </c>
      <c r="L3" s="4">
        <v>0.26374999999999998</v>
      </c>
      <c r="O3">
        <v>1992</v>
      </c>
      <c r="P3">
        <v>0.95121955859607599</v>
      </c>
    </row>
    <row r="4" spans="1:16">
      <c r="A4">
        <v>42</v>
      </c>
      <c r="B4" s="2">
        <f t="shared" ref="B4:B26" si="2">B3*(1+$L$6)</f>
        <v>3600</v>
      </c>
      <c r="C4" s="2">
        <f>SUM($B$2:B4)</f>
        <v>10800</v>
      </c>
      <c r="D4" s="2">
        <f t="shared" si="0"/>
        <v>660.95999999999913</v>
      </c>
      <c r="E4" s="2">
        <f t="shared" si="1"/>
        <v>660.95999999999913</v>
      </c>
      <c r="F4" s="2">
        <f t="shared" ref="F4:F26" si="3">B4 +F3*(1+$L$2)</f>
        <v>11460.96</v>
      </c>
      <c r="G4" s="2">
        <f t="shared" ref="G4:G26" si="4">B4 +G3+IF(G3*$L$2&gt;$L$4,$L$4+(G3*$L$2-$L$4)*(1-$L$3),G3*$L$2)</f>
        <v>11460.96</v>
      </c>
      <c r="H4" s="2">
        <f t="shared" ref="H4:H26" si="5">G4/(1+$L$5)^(A4-40)</f>
        <v>11015.916955017301</v>
      </c>
      <c r="K4" t="s">
        <v>7</v>
      </c>
      <c r="L4" s="3">
        <v>801</v>
      </c>
      <c r="O4">
        <v>1993</v>
      </c>
      <c r="P4">
        <v>0.91050627070165158</v>
      </c>
    </row>
    <row r="5" spans="1:16">
      <c r="A5">
        <v>43</v>
      </c>
      <c r="B5" s="2">
        <f t="shared" si="2"/>
        <v>3600</v>
      </c>
      <c r="C5" s="2">
        <f>SUM($B$2:B5)</f>
        <v>14400</v>
      </c>
      <c r="D5" s="2">
        <f t="shared" si="0"/>
        <v>1348.6175999999996</v>
      </c>
      <c r="E5" s="2">
        <f t="shared" si="1"/>
        <v>1348.6175999999996</v>
      </c>
      <c r="F5" s="2">
        <f t="shared" si="3"/>
        <v>15748.6176</v>
      </c>
      <c r="G5" s="2">
        <f t="shared" si="4"/>
        <v>15748.6176</v>
      </c>
      <c r="H5" s="2">
        <f t="shared" si="5"/>
        <v>14840.274102720674</v>
      </c>
      <c r="K5" t="s">
        <v>12</v>
      </c>
      <c r="L5" s="6">
        <v>0.02</v>
      </c>
      <c r="O5">
        <v>1994</v>
      </c>
      <c r="P5">
        <v>0.88748491208223823</v>
      </c>
    </row>
    <row r="6" spans="1:16">
      <c r="A6">
        <v>44</v>
      </c>
      <c r="B6" s="2">
        <f t="shared" si="2"/>
        <v>3600</v>
      </c>
      <c r="C6" s="2">
        <f>SUM($B$2:B6)</f>
        <v>18000</v>
      </c>
      <c r="D6" s="2">
        <f t="shared" si="0"/>
        <v>2293.5346559999998</v>
      </c>
      <c r="E6" s="2">
        <f t="shared" si="1"/>
        <v>2255.5765324799977</v>
      </c>
      <c r="F6" s="2">
        <f t="shared" si="3"/>
        <v>20293.534656</v>
      </c>
      <c r="G6" s="2">
        <f t="shared" si="4"/>
        <v>20255.576532479998</v>
      </c>
      <c r="H6" s="2">
        <f t="shared" si="5"/>
        <v>18713.021731061646</v>
      </c>
      <c r="K6" t="s">
        <v>11</v>
      </c>
      <c r="L6" s="5">
        <v>0</v>
      </c>
      <c r="O6">
        <v>1995</v>
      </c>
      <c r="P6">
        <v>0.87205049045173311</v>
      </c>
    </row>
    <row r="7" spans="1:16">
      <c r="A7">
        <v>45</v>
      </c>
      <c r="B7" s="2">
        <f t="shared" si="2"/>
        <v>3600</v>
      </c>
      <c r="C7" s="2">
        <f>SUM($B$2:B7)</f>
        <v>21600</v>
      </c>
      <c r="D7" s="2">
        <f t="shared" si="0"/>
        <v>3511.1467353600019</v>
      </c>
      <c r="E7" s="2">
        <f t="shared" si="1"/>
        <v>3361.6303758023023</v>
      </c>
      <c r="F7" s="2">
        <f t="shared" si="3"/>
        <v>25111.146735360002</v>
      </c>
      <c r="G7" s="2">
        <f t="shared" si="4"/>
        <v>24961.630375802302</v>
      </c>
      <c r="H7" s="2">
        <f t="shared" si="5"/>
        <v>22608.517694950446</v>
      </c>
      <c r="O7">
        <v>1996</v>
      </c>
      <c r="P7">
        <v>0.86029456521802872</v>
      </c>
    </row>
    <row r="8" spans="1:16">
      <c r="A8">
        <v>46</v>
      </c>
      <c r="B8" s="2">
        <f t="shared" si="2"/>
        <v>3600</v>
      </c>
      <c r="C8" s="2">
        <f>SUM($B$2:B8)</f>
        <v>25200</v>
      </c>
      <c r="D8" s="2">
        <f t="shared" si="0"/>
        <v>5017.8155394816022</v>
      </c>
      <c r="E8" s="2">
        <f t="shared" si="1"/>
        <v>4675.5741476533694</v>
      </c>
      <c r="F8" s="2">
        <f t="shared" si="3"/>
        <v>30217.815539481602</v>
      </c>
      <c r="G8" s="2">
        <f t="shared" si="4"/>
        <v>29875.574147653369</v>
      </c>
      <c r="H8" s="2">
        <f t="shared" si="5"/>
        <v>26528.654869497826</v>
      </c>
      <c r="O8">
        <v>1997</v>
      </c>
      <c r="P8">
        <v>0.84375030915609595</v>
      </c>
    </row>
    <row r="9" spans="1:16">
      <c r="A9">
        <v>47</v>
      </c>
      <c r="B9" s="2">
        <f t="shared" si="2"/>
        <v>3600</v>
      </c>
      <c r="C9" s="2">
        <f>SUM($B$2:B9)</f>
        <v>28800</v>
      </c>
      <c r="D9" s="2">
        <f t="shared" si="0"/>
        <v>6830.8844718504988</v>
      </c>
      <c r="E9" s="2">
        <f t="shared" si="1"/>
        <v>6206.5913856259576</v>
      </c>
      <c r="F9" s="2">
        <f t="shared" si="3"/>
        <v>35630.884471850499</v>
      </c>
      <c r="G9" s="2">
        <f t="shared" si="4"/>
        <v>35006.591385625958</v>
      </c>
      <c r="H9" s="2">
        <f t="shared" si="5"/>
        <v>30475.344449334832</v>
      </c>
      <c r="O9">
        <v>1998</v>
      </c>
      <c r="P9">
        <v>0.83571491029362277</v>
      </c>
    </row>
    <row r="10" spans="1:16">
      <c r="A10">
        <v>48</v>
      </c>
      <c r="B10" s="2">
        <f t="shared" si="2"/>
        <v>3600</v>
      </c>
      <c r="C10" s="2">
        <f>SUM($B$2:B10)</f>
        <v>32400</v>
      </c>
      <c r="D10" s="2">
        <f t="shared" si="0"/>
        <v>8968.7375401615282</v>
      </c>
      <c r="E10" s="2">
        <f t="shared" si="1"/>
        <v>7964.2713100859837</v>
      </c>
      <c r="F10" s="2">
        <f t="shared" si="3"/>
        <v>41368.737540161528</v>
      </c>
      <c r="G10" s="2">
        <f t="shared" si="4"/>
        <v>40364.271310085984</v>
      </c>
      <c r="H10" s="2">
        <f t="shared" si="5"/>
        <v>34450.516903263662</v>
      </c>
      <c r="O10">
        <v>1999</v>
      </c>
      <c r="P10">
        <v>0.83077016626401934</v>
      </c>
    </row>
    <row r="11" spans="1:16">
      <c r="A11">
        <v>49</v>
      </c>
      <c r="B11" s="2">
        <f t="shared" si="2"/>
        <v>3600</v>
      </c>
      <c r="C11" s="2">
        <f>SUM($B$2:B11)</f>
        <v>36000</v>
      </c>
      <c r="D11" s="2">
        <f t="shared" si="0"/>
        <v>11450.861792571224</v>
      </c>
      <c r="E11" s="2">
        <f t="shared" si="1"/>
        <v>9958.6267452090324</v>
      </c>
      <c r="F11" s="2">
        <f t="shared" si="3"/>
        <v>47450.861792571224</v>
      </c>
      <c r="G11" s="2">
        <f t="shared" si="4"/>
        <v>45958.626745209032</v>
      </c>
      <c r="H11" s="2">
        <f t="shared" si="5"/>
        <v>38456.122941329653</v>
      </c>
      <c r="O11">
        <v>2000</v>
      </c>
      <c r="P11">
        <v>0.81913759330154423</v>
      </c>
    </row>
    <row r="12" spans="1:16">
      <c r="A12">
        <v>50</v>
      </c>
      <c r="B12" s="2">
        <f t="shared" si="2"/>
        <v>3600</v>
      </c>
      <c r="C12" s="2">
        <f>SUM($B$2:B12)</f>
        <v>39600</v>
      </c>
      <c r="D12" s="2">
        <f t="shared" si="0"/>
        <v>14297.913500125498</v>
      </c>
      <c r="E12" s="2">
        <f t="shared" si="1"/>
        <v>12200.112831678642</v>
      </c>
      <c r="F12" s="2">
        <f t="shared" si="3"/>
        <v>53897.913500125498</v>
      </c>
      <c r="G12" s="2">
        <f t="shared" si="4"/>
        <v>51800.112831678642</v>
      </c>
      <c r="H12" s="2">
        <f t="shared" si="5"/>
        <v>42494.134494808794</v>
      </c>
      <c r="O12">
        <v>2001</v>
      </c>
      <c r="P12">
        <v>0.80320442708152784</v>
      </c>
    </row>
    <row r="13" spans="1:16">
      <c r="A13">
        <v>51</v>
      </c>
      <c r="B13" s="2">
        <f t="shared" si="2"/>
        <v>3600</v>
      </c>
      <c r="C13" s="2">
        <f>SUM($B$2:B13)</f>
        <v>43200</v>
      </c>
      <c r="D13" s="2">
        <f t="shared" si="0"/>
        <v>17531.78831013303</v>
      </c>
      <c r="E13" s="2">
        <f t="shared" si="1"/>
        <v>14699.646566018047</v>
      </c>
      <c r="F13" s="2">
        <f t="shared" si="3"/>
        <v>60731.78831013303</v>
      </c>
      <c r="G13" s="2">
        <f t="shared" si="4"/>
        <v>57899.646566018047</v>
      </c>
      <c r="H13" s="2">
        <f t="shared" si="5"/>
        <v>46566.545709613027</v>
      </c>
      <c r="O13">
        <v>2002</v>
      </c>
      <c r="P13">
        <v>0.79232579393085711</v>
      </c>
    </row>
    <row r="14" spans="1:16">
      <c r="A14">
        <v>52</v>
      </c>
      <c r="B14" s="2">
        <f t="shared" si="2"/>
        <v>3600</v>
      </c>
      <c r="C14" s="2">
        <f>SUM($B$2:B14)</f>
        <v>46800</v>
      </c>
      <c r="D14" s="2">
        <f t="shared" si="0"/>
        <v>21175.695608741022</v>
      </c>
      <c r="E14" s="2">
        <f t="shared" si="1"/>
        <v>17468.627203071897</v>
      </c>
      <c r="F14" s="2">
        <f t="shared" si="3"/>
        <v>67975.695608741022</v>
      </c>
      <c r="G14" s="2">
        <f t="shared" si="4"/>
        <v>64268.627203071897</v>
      </c>
      <c r="H14" s="2">
        <f t="shared" si="5"/>
        <v>50675.373953623784</v>
      </c>
      <c r="O14">
        <v>2003</v>
      </c>
      <c r="P14">
        <v>0.78348262553642745</v>
      </c>
    </row>
    <row r="15" spans="1:16">
      <c r="A15">
        <v>53</v>
      </c>
      <c r="B15" s="2">
        <f t="shared" si="2"/>
        <v>3600</v>
      </c>
      <c r="C15" s="2">
        <f>SUM($B$2:B15)</f>
        <v>50400</v>
      </c>
      <c r="D15" s="2">
        <f t="shared" si="0"/>
        <v>25254.237345265487</v>
      </c>
      <c r="E15" s="2">
        <f t="shared" si="1"/>
        <v>20518.957559767601</v>
      </c>
      <c r="F15" s="2">
        <f t="shared" si="3"/>
        <v>75654.237345265487</v>
      </c>
      <c r="G15" s="2">
        <f t="shared" si="4"/>
        <v>70918.957559767601</v>
      </c>
      <c r="H15" s="2">
        <f t="shared" si="5"/>
        <v>54822.660838472431</v>
      </c>
      <c r="O15">
        <v>2004</v>
      </c>
      <c r="P15">
        <v>0.77142904668202084</v>
      </c>
    </row>
    <row r="16" spans="1:16">
      <c r="A16">
        <v>54</v>
      </c>
      <c r="B16" s="2">
        <f t="shared" si="2"/>
        <v>3600</v>
      </c>
      <c r="C16" s="2">
        <f>SUM($B$2:B16)</f>
        <v>54000</v>
      </c>
      <c r="D16" s="2">
        <f t="shared" si="0"/>
        <v>29793.491585981421</v>
      </c>
      <c r="E16" s="2">
        <f t="shared" si="1"/>
        <v>23863.066259970336</v>
      </c>
      <c r="F16" s="2">
        <f t="shared" si="3"/>
        <v>83793.491585981421</v>
      </c>
      <c r="G16" s="2">
        <f t="shared" si="4"/>
        <v>77863.066259970336</v>
      </c>
      <c r="H16" s="2">
        <f t="shared" si="5"/>
        <v>59010.47325629463</v>
      </c>
      <c r="O16">
        <v>2005</v>
      </c>
      <c r="P16">
        <v>0.75891902546623546</v>
      </c>
    </row>
    <row r="17" spans="1:16">
      <c r="A17">
        <v>55</v>
      </c>
      <c r="B17" s="2">
        <f t="shared" si="2"/>
        <v>3600</v>
      </c>
      <c r="C17" s="2">
        <f>SUM($B$2:B17)</f>
        <v>57600</v>
      </c>
      <c r="D17" s="2">
        <f t="shared" si="0"/>
        <v>34821.10108114031</v>
      </c>
      <c r="E17" s="2">
        <f t="shared" si="1"/>
        <v>27513.930962004524</v>
      </c>
      <c r="F17" s="2">
        <f t="shared" si="3"/>
        <v>92421.10108114031</v>
      </c>
      <c r="G17" s="2">
        <f t="shared" si="4"/>
        <v>85113.930962004524</v>
      </c>
      <c r="H17" s="2">
        <f t="shared" si="5"/>
        <v>63240.904431995266</v>
      </c>
      <c r="O17">
        <v>2006</v>
      </c>
      <c r="P17">
        <v>0.74760403834587075</v>
      </c>
    </row>
    <row r="18" spans="1:16">
      <c r="A18">
        <v>56</v>
      </c>
      <c r="B18" s="2">
        <f t="shared" si="2"/>
        <v>3600</v>
      </c>
      <c r="C18" s="2">
        <f>SUM($B$2:B18)</f>
        <v>61200</v>
      </c>
      <c r="D18" s="2">
        <f t="shared" si="0"/>
        <v>40366.367146008735</v>
      </c>
      <c r="E18" s="2">
        <f t="shared" si="1"/>
        <v>31485.102612251081</v>
      </c>
      <c r="F18" s="2">
        <f t="shared" si="3"/>
        <v>101566.36714600874</v>
      </c>
      <c r="G18" s="2">
        <f t="shared" si="4"/>
        <v>92685.102612251081</v>
      </c>
      <c r="H18" s="2">
        <f t="shared" si="5"/>
        <v>67516.074991568559</v>
      </c>
      <c r="O18">
        <v>2007</v>
      </c>
      <c r="P18">
        <v>0.73048940214306102</v>
      </c>
    </row>
    <row r="19" spans="1:16">
      <c r="A19">
        <v>57</v>
      </c>
      <c r="B19" s="2">
        <f t="shared" si="2"/>
        <v>3600</v>
      </c>
      <c r="C19" s="2">
        <f>SUM($B$2:B19)</f>
        <v>64800</v>
      </c>
      <c r="D19" s="2">
        <f t="shared" si="0"/>
        <v>46460.349174769261</v>
      </c>
      <c r="E19" s="2">
        <f t="shared" si="1"/>
        <v>35790.730770147275</v>
      </c>
      <c r="F19" s="2">
        <f t="shared" si="3"/>
        <v>111260.34917476926</v>
      </c>
      <c r="G19" s="2">
        <f t="shared" si="4"/>
        <v>100590.73077014727</v>
      </c>
      <c r="H19" s="2">
        <f t="shared" si="5"/>
        <v>71838.134047028827</v>
      </c>
      <c r="O19">
        <v>2008</v>
      </c>
      <c r="P19">
        <v>0.71196756591576249</v>
      </c>
    </row>
    <row r="20" spans="1:16">
      <c r="A20">
        <v>58</v>
      </c>
      <c r="B20" s="2">
        <f t="shared" si="2"/>
        <v>3600</v>
      </c>
      <c r="C20" s="2">
        <f>SUM($B$2:B20)</f>
        <v>68400</v>
      </c>
      <c r="D20" s="2">
        <f t="shared" si="0"/>
        <v>53135.970125255422</v>
      </c>
      <c r="E20" s="2">
        <f t="shared" si="1"/>
        <v>40445.590051918523</v>
      </c>
      <c r="F20" s="2">
        <f t="shared" si="3"/>
        <v>121535.97012525542</v>
      </c>
      <c r="G20" s="2">
        <f t="shared" si="4"/>
        <v>108845.59005191852</v>
      </c>
      <c r="H20" s="2">
        <f t="shared" si="5"/>
        <v>76209.260298515743</v>
      </c>
      <c r="O20">
        <v>2009</v>
      </c>
      <c r="P20">
        <v>0.70980762132407338</v>
      </c>
    </row>
    <row r="21" spans="1:16">
      <c r="A21">
        <v>59</v>
      </c>
      <c r="B21" s="2">
        <f t="shared" si="2"/>
        <v>3600</v>
      </c>
      <c r="C21" s="2">
        <f>SUM($B$2:B21)</f>
        <v>72000</v>
      </c>
      <c r="D21" s="2">
        <f t="shared" si="0"/>
        <v>60428.12833277075</v>
      </c>
      <c r="E21" s="2">
        <f t="shared" si="1"/>
        <v>45465.107742462031</v>
      </c>
      <c r="F21" s="2">
        <f t="shared" si="3"/>
        <v>132428.12833277075</v>
      </c>
      <c r="G21" s="2">
        <f t="shared" si="4"/>
        <v>117465.10774246203</v>
      </c>
      <c r="H21" s="2">
        <f t="shared" si="5"/>
        <v>80631.663154148846</v>
      </c>
      <c r="O21">
        <v>2010</v>
      </c>
      <c r="P21">
        <v>0.70199997757350086</v>
      </c>
    </row>
    <row r="22" spans="1:16">
      <c r="A22">
        <v>60</v>
      </c>
      <c r="B22" s="2">
        <f t="shared" si="2"/>
        <v>3600</v>
      </c>
      <c r="C22" s="2">
        <f>SUM($B$2:B22)</f>
        <v>75600</v>
      </c>
      <c r="D22" s="2">
        <f t="shared" si="0"/>
        <v>68373.816032736999</v>
      </c>
      <c r="E22" s="2">
        <f t="shared" si="1"/>
        <v>50865.392626985296</v>
      </c>
      <c r="F22" s="2">
        <f t="shared" si="3"/>
        <v>143973.816032737</v>
      </c>
      <c r="G22" s="2">
        <f t="shared" si="4"/>
        <v>126465.3926269853</v>
      </c>
      <c r="H22" s="2">
        <f t="shared" si="5"/>
        <v>85107.583868216228</v>
      </c>
      <c r="O22">
        <v>2011</v>
      </c>
      <c r="P22">
        <v>0.6875611925303633</v>
      </c>
    </row>
    <row r="23" spans="1:16">
      <c r="A23">
        <v>61</v>
      </c>
      <c r="B23" s="2">
        <f t="shared" si="2"/>
        <v>3600</v>
      </c>
      <c r="C23" s="2">
        <f>SUM($B$2:B23)</f>
        <v>79200</v>
      </c>
      <c r="D23" s="2">
        <f t="shared" si="0"/>
        <v>77012.244994701236</v>
      </c>
      <c r="E23" s="2">
        <f t="shared" si="1"/>
        <v>56663.265096282383</v>
      </c>
      <c r="F23" s="2">
        <f t="shared" si="3"/>
        <v>156212.24499470124</v>
      </c>
      <c r="G23" s="2">
        <f t="shared" si="4"/>
        <v>135863.26509628238</v>
      </c>
      <c r="H23" s="2">
        <f t="shared" si="5"/>
        <v>89639.296698292761</v>
      </c>
      <c r="O23">
        <v>2012</v>
      </c>
      <c r="P23">
        <v>0.67435132443598667</v>
      </c>
    </row>
    <row r="24" spans="1:16">
      <c r="A24">
        <v>62</v>
      </c>
      <c r="B24" s="2">
        <f t="shared" si="2"/>
        <v>3600</v>
      </c>
      <c r="C24" s="2">
        <f>SUM($B$2:B24)</f>
        <v>82800</v>
      </c>
      <c r="D24" s="2">
        <f t="shared" si="0"/>
        <v>86384.979694383306</v>
      </c>
      <c r="E24" s="2">
        <f t="shared" si="1"/>
        <v>62876.28858191066</v>
      </c>
      <c r="F24" s="2">
        <f t="shared" si="3"/>
        <v>169184.97969438331</v>
      </c>
      <c r="G24" s="2">
        <f t="shared" si="4"/>
        <v>145676.28858191066</v>
      </c>
      <c r="H24" s="2">
        <f t="shared" si="5"/>
        <v>94229.110081894032</v>
      </c>
      <c r="O24">
        <v>2013</v>
      </c>
      <c r="P24">
        <v>0.66414343976677137</v>
      </c>
    </row>
    <row r="25" spans="1:16">
      <c r="A25">
        <v>63</v>
      </c>
      <c r="B25" s="2">
        <f t="shared" si="2"/>
        <v>3600</v>
      </c>
      <c r="C25" s="2">
        <f>SUM($B$2:B25)</f>
        <v>86400</v>
      </c>
      <c r="D25" s="2">
        <f t="shared" si="0"/>
        <v>96536.078476046299</v>
      </c>
      <c r="E25" s="2">
        <f t="shared" si="1"/>
        <v>69522.802380016568</v>
      </c>
      <c r="F25" s="2">
        <f t="shared" si="3"/>
        <v>182936.0784760463</v>
      </c>
      <c r="G25" s="2">
        <f t="shared" si="4"/>
        <v>155922.80238001657</v>
      </c>
      <c r="H25" s="2">
        <f t="shared" si="5"/>
        <v>98879.367833284341</v>
      </c>
      <c r="O25">
        <v>2014</v>
      </c>
      <c r="P25">
        <v>0.65853600567841963</v>
      </c>
    </row>
    <row r="26" spans="1:16">
      <c r="A26">
        <v>64</v>
      </c>
      <c r="B26" s="2">
        <f t="shared" si="2"/>
        <v>3600</v>
      </c>
      <c r="C26" s="2">
        <f>SUM($B$2:B26)</f>
        <v>90000</v>
      </c>
      <c r="D26" s="2">
        <f t="shared" si="0"/>
        <v>107512.24318460908</v>
      </c>
      <c r="E26" s="2">
        <f t="shared" si="1"/>
        <v>76621.955925153801</v>
      </c>
      <c r="F26" s="2">
        <f t="shared" si="3"/>
        <v>197512.24318460908</v>
      </c>
      <c r="G26" s="2">
        <f t="shared" si="4"/>
        <v>166621.9559251538</v>
      </c>
      <c r="H26" s="2">
        <f t="shared" si="5"/>
        <v>103592.45036106725</v>
      </c>
      <c r="O26">
        <v>2015</v>
      </c>
      <c r="P26">
        <v>0.65668808540608681</v>
      </c>
    </row>
    <row r="27" spans="1:16">
      <c r="O27">
        <v>2016</v>
      </c>
      <c r="P27">
        <v>0.65363105297133983</v>
      </c>
    </row>
    <row r="28" spans="1:16">
      <c r="K28" s="2"/>
    </row>
    <row r="29" spans="1:16">
      <c r="K29" s="2"/>
    </row>
    <row r="38" spans="1:5">
      <c r="A38" s="13" t="s">
        <v>17</v>
      </c>
      <c r="B38" t="s">
        <v>2</v>
      </c>
      <c r="C38" s="5">
        <v>0.03</v>
      </c>
      <c r="D38" t="s">
        <v>20</v>
      </c>
      <c r="E38" s="14">
        <v>575</v>
      </c>
    </row>
    <row r="39" spans="1:5">
      <c r="B39" s="8" t="s">
        <v>0</v>
      </c>
      <c r="C39" s="8" t="s">
        <v>18</v>
      </c>
      <c r="D39" s="8" t="s">
        <v>19</v>
      </c>
    </row>
    <row r="40" spans="1:5">
      <c r="B40" s="8">
        <f>A26+1</f>
        <v>65</v>
      </c>
      <c r="C40" s="9">
        <f>(H26-D40)*(1+$C$38)/(1+$L$5)</f>
        <v>97640.415560685564</v>
      </c>
      <c r="D40" s="9">
        <f>$E$38*12</f>
        <v>6900</v>
      </c>
    </row>
    <row r="41" spans="1:5">
      <c r="B41" s="8">
        <f>B40+1</f>
        <v>66</v>
      </c>
      <c r="C41" s="9">
        <f>(C40-D41)*(1+$C$38)/(1+$L$5)</f>
        <v>91630.02747794718</v>
      </c>
      <c r="D41" s="9">
        <f t="shared" ref="D41:D55" si="6">$E$38*12</f>
        <v>6900</v>
      </c>
    </row>
    <row r="42" spans="1:5">
      <c r="B42" s="8">
        <f t="shared" ref="B42:B80" si="7">B41+1</f>
        <v>67</v>
      </c>
      <c r="C42" s="9">
        <f t="shared" ref="C42:C55" si="8">(C41-D42)*(1+$C$38)/(1+$L$5)</f>
        <v>85560.714021848617</v>
      </c>
      <c r="D42" s="9">
        <f t="shared" si="6"/>
        <v>6900</v>
      </c>
    </row>
    <row r="43" spans="1:5">
      <c r="B43" s="8">
        <f t="shared" si="7"/>
        <v>68</v>
      </c>
      <c r="C43" s="9">
        <f t="shared" si="8"/>
        <v>79431.897492651042</v>
      </c>
      <c r="D43" s="9">
        <f t="shared" si="6"/>
        <v>6900</v>
      </c>
    </row>
    <row r="44" spans="1:5">
      <c r="B44" s="8">
        <f t="shared" si="7"/>
        <v>69</v>
      </c>
      <c r="C44" s="9">
        <f t="shared" si="8"/>
        <v>73242.994526892711</v>
      </c>
      <c r="D44" s="9">
        <f t="shared" si="6"/>
        <v>6900</v>
      </c>
    </row>
    <row r="45" spans="1:5">
      <c r="B45" s="8">
        <f t="shared" si="7"/>
        <v>70</v>
      </c>
      <c r="C45" s="9">
        <f t="shared" si="8"/>
        <v>66993.416041862234</v>
      </c>
      <c r="D45" s="9">
        <f t="shared" si="6"/>
        <v>6900</v>
      </c>
    </row>
    <row r="46" spans="1:5">
      <c r="B46" s="8">
        <f t="shared" si="7"/>
        <v>71</v>
      </c>
      <c r="C46" s="9">
        <f t="shared" si="8"/>
        <v>60682.567179527548</v>
      </c>
      <c r="D46" s="9">
        <f t="shared" si="6"/>
        <v>6900</v>
      </c>
    </row>
    <row r="47" spans="1:5">
      <c r="B47" s="8">
        <f t="shared" si="7"/>
        <v>72</v>
      </c>
      <c r="C47" s="9">
        <f t="shared" si="8"/>
        <v>54309.847249915074</v>
      </c>
      <c r="D47" s="9">
        <f t="shared" si="6"/>
        <v>6900</v>
      </c>
    </row>
    <row r="48" spans="1:5">
      <c r="B48" s="8">
        <f t="shared" si="7"/>
        <v>73</v>
      </c>
      <c r="C48" s="9">
        <f t="shared" si="8"/>
        <v>47874.649673933847</v>
      </c>
      <c r="D48" s="9">
        <f t="shared" si="6"/>
        <v>6900</v>
      </c>
    </row>
    <row r="49" spans="2:4">
      <c r="B49" s="8">
        <f t="shared" si="7"/>
        <v>74</v>
      </c>
      <c r="C49" s="9">
        <f t="shared" si="8"/>
        <v>41376.361925639081</v>
      </c>
      <c r="D49" s="9">
        <f t="shared" si="6"/>
        <v>6900</v>
      </c>
    </row>
    <row r="50" spans="2:4">
      <c r="B50" s="8">
        <f t="shared" si="7"/>
        <v>75</v>
      </c>
      <c r="C50" s="9">
        <f t="shared" si="8"/>
        <v>34814.365473929654</v>
      </c>
      <c r="D50" s="9">
        <f t="shared" si="6"/>
        <v>6900</v>
      </c>
    </row>
    <row r="51" spans="2:4">
      <c r="B51" s="8">
        <f t="shared" si="7"/>
        <v>76</v>
      </c>
      <c r="C51" s="9">
        <f t="shared" si="8"/>
        <v>28188.03572367406</v>
      </c>
      <c r="D51" s="9">
        <f t="shared" si="6"/>
        <v>6900</v>
      </c>
    </row>
    <row r="52" spans="2:4">
      <c r="B52" s="8">
        <f t="shared" si="7"/>
        <v>77</v>
      </c>
      <c r="C52" s="9">
        <f t="shared" si="8"/>
        <v>21496.741956259102</v>
      </c>
      <c r="D52" s="9">
        <f t="shared" si="6"/>
        <v>6900</v>
      </c>
    </row>
    <row r="53" spans="2:4">
      <c r="B53" s="8">
        <f t="shared" si="7"/>
        <v>78</v>
      </c>
      <c r="C53" s="9">
        <f t="shared" si="8"/>
        <v>14739.847269555759</v>
      </c>
      <c r="D53" s="9">
        <f t="shared" si="6"/>
        <v>6900</v>
      </c>
    </row>
    <row r="54" spans="2:4">
      <c r="B54" s="8">
        <f t="shared" si="7"/>
        <v>79</v>
      </c>
      <c r="C54" s="9">
        <f t="shared" si="8"/>
        <v>7916.7085172965026</v>
      </c>
      <c r="D54" s="9">
        <f t="shared" si="6"/>
        <v>6900</v>
      </c>
    </row>
    <row r="55" spans="2:4">
      <c r="B55" s="8">
        <f t="shared" si="7"/>
        <v>80</v>
      </c>
      <c r="C55" s="9">
        <f t="shared" si="8"/>
        <v>1026.676247858233</v>
      </c>
      <c r="D55" s="9">
        <f t="shared" si="6"/>
        <v>6900</v>
      </c>
    </row>
    <row r="56" spans="2:4">
      <c r="B56" s="7"/>
      <c r="C56" s="7"/>
      <c r="D56" s="7"/>
    </row>
  </sheetData>
  <mergeCells count="1">
    <mergeCell ref="B56:D56"/>
  </mergeCells>
  <pageMargins left="0.7" right="0.7" top="0.78740157499999996" bottom="0.78740157499999996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F32" sqref="F32"/>
    </sheetView>
  </sheetViews>
  <sheetFormatPr baseColWidth="10" defaultRowHeight="15"/>
  <cols>
    <col min="1" max="1" width="6.85546875" customWidth="1"/>
  </cols>
  <sheetData>
    <row r="1" spans="1:7">
      <c r="A1" s="10" t="s">
        <v>0</v>
      </c>
      <c r="B1" s="7" t="s">
        <v>15</v>
      </c>
      <c r="C1" s="7"/>
      <c r="D1" s="7"/>
      <c r="E1" s="7" t="s">
        <v>16</v>
      </c>
      <c r="F1" s="7"/>
      <c r="G1" s="7"/>
    </row>
    <row r="2" spans="1:7">
      <c r="A2" s="11"/>
      <c r="B2" s="8" t="s">
        <v>4</v>
      </c>
      <c r="C2" s="8" t="s">
        <v>9</v>
      </c>
      <c r="D2" s="8" t="s">
        <v>13</v>
      </c>
      <c r="E2" s="8" t="s">
        <v>4</v>
      </c>
      <c r="F2" s="8" t="s">
        <v>9</v>
      </c>
      <c r="G2" s="8" t="s">
        <v>13</v>
      </c>
    </row>
    <row r="3" spans="1:7">
      <c r="A3" s="8">
        <v>40</v>
      </c>
      <c r="B3" s="9">
        <v>3600</v>
      </c>
      <c r="C3" s="9">
        <v>3600</v>
      </c>
      <c r="D3" s="9">
        <v>3600</v>
      </c>
      <c r="E3" s="9">
        <v>3600</v>
      </c>
      <c r="F3" s="9">
        <v>3600</v>
      </c>
      <c r="G3" s="9">
        <v>3600</v>
      </c>
    </row>
    <row r="4" spans="1:7">
      <c r="A4" s="8">
        <v>41</v>
      </c>
      <c r="B4" s="9">
        <v>7200</v>
      </c>
      <c r="C4" s="9">
        <v>7416</v>
      </c>
      <c r="D4" s="9">
        <v>7270.5882352941171</v>
      </c>
      <c r="E4" s="9">
        <v>7272</v>
      </c>
      <c r="F4" s="9">
        <v>7488</v>
      </c>
      <c r="G4" s="9">
        <v>7341.1764705882351</v>
      </c>
    </row>
    <row r="5" spans="1:7">
      <c r="A5" s="8">
        <v>42</v>
      </c>
      <c r="B5" s="9">
        <v>10800</v>
      </c>
      <c r="C5" s="9">
        <v>11460.96</v>
      </c>
      <c r="D5" s="9">
        <v>11015.916955017301</v>
      </c>
      <c r="E5" s="9">
        <v>11017.44</v>
      </c>
      <c r="F5" s="9">
        <v>11682.720000000001</v>
      </c>
      <c r="G5" s="9">
        <v>11229.065743944639</v>
      </c>
    </row>
    <row r="6" spans="1:7">
      <c r="A6" s="8">
        <v>43</v>
      </c>
      <c r="B6" s="9">
        <v>14400</v>
      </c>
      <c r="C6" s="9">
        <v>15748.6176</v>
      </c>
      <c r="D6" s="9">
        <v>14840.274102720674</v>
      </c>
      <c r="E6" s="9">
        <v>14837.7888</v>
      </c>
      <c r="F6" s="9">
        <v>16204.032000000001</v>
      </c>
      <c r="G6" s="9">
        <v>15269.421263315016</v>
      </c>
    </row>
    <row r="7" spans="1:7">
      <c r="A7" s="8">
        <v>44</v>
      </c>
      <c r="B7" s="9">
        <v>18000</v>
      </c>
      <c r="C7" s="9">
        <v>20255.576532479998</v>
      </c>
      <c r="D7" s="9">
        <v>18713.021731061646</v>
      </c>
      <c r="E7" s="9">
        <v>18734.544576</v>
      </c>
      <c r="F7" s="9">
        <v>21027.8646396</v>
      </c>
      <c r="G7" s="9">
        <v>19426.496566399135</v>
      </c>
    </row>
    <row r="8" spans="1:7">
      <c r="A8" s="8">
        <v>45</v>
      </c>
      <c r="B8" s="9">
        <v>21600</v>
      </c>
      <c r="C8" s="9">
        <v>24961.630375802302</v>
      </c>
      <c r="D8" s="9">
        <v>22608.517694950446</v>
      </c>
      <c r="E8" s="9">
        <v>22709.23546752</v>
      </c>
      <c r="F8" s="9">
        <v>26142.725201574329</v>
      </c>
      <c r="G8" s="9">
        <v>23678.271667982866</v>
      </c>
    </row>
    <row r="9" spans="1:7">
      <c r="A9" s="8">
        <v>46</v>
      </c>
      <c r="B9" s="9">
        <v>25200</v>
      </c>
      <c r="C9" s="9">
        <v>29875.574147653369</v>
      </c>
      <c r="D9" s="9">
        <v>26528.654869497826</v>
      </c>
      <c r="E9" s="9">
        <v>26763.420176870401</v>
      </c>
      <c r="F9" s="9">
        <v>31563.028546704274</v>
      </c>
      <c r="G9" s="9">
        <v>28027.066084599228</v>
      </c>
    </row>
    <row r="10" spans="1:7">
      <c r="A10" s="8">
        <v>47</v>
      </c>
      <c r="B10" s="9">
        <v>28800</v>
      </c>
      <c r="C10" s="9">
        <v>35006.591385625958</v>
      </c>
      <c r="D10" s="9">
        <v>30475.344449334832</v>
      </c>
      <c r="E10" s="9">
        <v>30898.688580407808</v>
      </c>
      <c r="F10" s="9">
        <v>37303.857486292341</v>
      </c>
      <c r="G10" s="9">
        <v>32475.252836254651</v>
      </c>
    </row>
    <row r="11" spans="1:7">
      <c r="A11" s="8">
        <v>48</v>
      </c>
      <c r="B11" s="9">
        <v>32400</v>
      </c>
      <c r="C11" s="9">
        <v>40364.271310085984</v>
      </c>
      <c r="D11" s="9">
        <v>34450.516903263662</v>
      </c>
      <c r="E11" s="9">
        <v>35116.662352015963</v>
      </c>
      <c r="F11" s="9">
        <v>43380.992912357462</v>
      </c>
      <c r="G11" s="9">
        <v>37025.259743363575</v>
      </c>
    </row>
    <row r="12" spans="1:7">
      <c r="A12" s="8">
        <v>49</v>
      </c>
      <c r="B12" s="9">
        <v>36000</v>
      </c>
      <c r="C12" s="9">
        <v>45958.626745209032</v>
      </c>
      <c r="D12" s="9">
        <v>38456.122941329653</v>
      </c>
      <c r="E12" s="9">
        <v>39418.995599056281</v>
      </c>
      <c r="F12" s="9">
        <v>49810.945271301171</v>
      </c>
      <c r="G12" s="9">
        <v>41679.570753856053</v>
      </c>
    </row>
    <row r="13" spans="1:7">
      <c r="A13" s="8">
        <v>50</v>
      </c>
      <c r="B13" s="9">
        <v>39600</v>
      </c>
      <c r="C13" s="9">
        <v>51800.112831678642</v>
      </c>
      <c r="D13" s="9">
        <v>42494.134494808794</v>
      </c>
      <c r="E13" s="9">
        <v>43807.375511037404</v>
      </c>
      <c r="F13" s="9">
        <v>56610.987440642028</v>
      </c>
      <c r="G13" s="9">
        <v>46440.727301184459</v>
      </c>
    </row>
    <row r="14" spans="1:7">
      <c r="A14" s="8">
        <v>51</v>
      </c>
      <c r="B14" s="9">
        <v>43200</v>
      </c>
      <c r="C14" s="9">
        <v>57899.646566018047</v>
      </c>
      <c r="D14" s="9">
        <v>46566.545709613027</v>
      </c>
      <c r="E14" s="9">
        <v>48283.523021258152</v>
      </c>
      <c r="F14" s="9">
        <v>63799.189071053137</v>
      </c>
      <c r="G14" s="9">
        <v>51311.329693972584</v>
      </c>
    </row>
    <row r="15" spans="1:7">
      <c r="A15" s="8">
        <v>52</v>
      </c>
      <c r="B15" s="9">
        <v>46800</v>
      </c>
      <c r="C15" s="9">
        <v>64268.627203071897</v>
      </c>
      <c r="D15" s="9">
        <v>50675.373953623784</v>
      </c>
      <c r="E15" s="9">
        <v>52849.193481683316</v>
      </c>
      <c r="F15" s="9">
        <v>71394.452458692074</v>
      </c>
      <c r="G15" s="9">
        <v>56294.038538067711</v>
      </c>
    </row>
    <row r="16" spans="1:7">
      <c r="A16" s="8">
        <v>53</v>
      </c>
      <c r="B16" s="9">
        <v>50400</v>
      </c>
      <c r="C16" s="9">
        <v>70918.957559767601</v>
      </c>
      <c r="D16" s="9">
        <v>54822.660838472431</v>
      </c>
      <c r="E16" s="9">
        <v>57506.177351316983</v>
      </c>
      <c r="F16" s="9">
        <v>79416.550015688466</v>
      </c>
      <c r="G16" s="9">
        <v>61391.576191774162</v>
      </c>
    </row>
    <row r="17" spans="1:7">
      <c r="A17" s="8">
        <v>54</v>
      </c>
      <c r="B17" s="9">
        <v>54000</v>
      </c>
      <c r="C17" s="9">
        <v>77863.066259970336</v>
      </c>
      <c r="D17" s="9">
        <v>59010.47325629463</v>
      </c>
      <c r="E17" s="9">
        <v>62256.300898343325</v>
      </c>
      <c r="F17" s="9">
        <v>87886.163409657835</v>
      </c>
      <c r="G17" s="9">
        <v>66606.728255064852</v>
      </c>
    </row>
    <row r="18" spans="1:7">
      <c r="A18" s="8">
        <v>55</v>
      </c>
      <c r="B18" s="9">
        <v>57600</v>
      </c>
      <c r="C18" s="9">
        <v>85113.930962004524</v>
      </c>
      <c r="D18" s="9">
        <v>63240.904431995266</v>
      </c>
      <c r="E18" s="9">
        <v>67101.426916310185</v>
      </c>
      <c r="F18" s="9">
        <v>96824.924446246325</v>
      </c>
      <c r="G18" s="9">
        <v>71942.345093586497</v>
      </c>
    </row>
    <row r="19" spans="1:7">
      <c r="A19" s="8">
        <v>56</v>
      </c>
      <c r="B19" s="9">
        <v>61200</v>
      </c>
      <c r="C19" s="9">
        <v>92685.102612251081</v>
      </c>
      <c r="D19" s="9">
        <v>67516.074991568559</v>
      </c>
      <c r="E19" s="9">
        <v>72043.455454636394</v>
      </c>
      <c r="F19" s="9">
        <v>106255.45777198547</v>
      </c>
      <c r="G19" s="9">
        <v>77401.343398292433</v>
      </c>
    </row>
    <row r="20" spans="1:7">
      <c r="A20" s="8">
        <v>57</v>
      </c>
      <c r="B20" s="9">
        <v>64800</v>
      </c>
      <c r="C20" s="9">
        <v>100590.73077014727</v>
      </c>
      <c r="D20" s="9">
        <v>71838.134047028827</v>
      </c>
      <c r="E20" s="9">
        <v>77084.324563729126</v>
      </c>
      <c r="F20" s="9">
        <v>116201.42547815567</v>
      </c>
      <c r="G20" s="9">
        <v>82986.70778155791</v>
      </c>
    </row>
    <row r="21" spans="1:7">
      <c r="A21" s="8">
        <v>58</v>
      </c>
      <c r="B21" s="9">
        <v>68400</v>
      </c>
      <c r="C21" s="9">
        <v>108845.59005191852</v>
      </c>
      <c r="D21" s="9">
        <v>76209.260298515743</v>
      </c>
      <c r="E21" s="9">
        <v>82226.011055003706</v>
      </c>
      <c r="F21" s="9">
        <v>126687.57368992777</v>
      </c>
      <c r="G21" s="9">
        <v>88701.492410651175</v>
      </c>
    </row>
    <row r="22" spans="1:7">
      <c r="A22" s="8">
        <v>59</v>
      </c>
      <c r="B22" s="9">
        <v>72000</v>
      </c>
      <c r="C22" s="9">
        <v>117465.10774246203</v>
      </c>
      <c r="D22" s="9">
        <v>80631.663154148846</v>
      </c>
      <c r="E22" s="9">
        <v>87470.531276103779</v>
      </c>
      <c r="F22" s="9">
        <v>137739.78122878043</v>
      </c>
      <c r="G22" s="9">
        <v>94548.822679455494</v>
      </c>
    </row>
    <row r="23" spans="1:7">
      <c r="A23" s="8">
        <v>60</v>
      </c>
      <c r="B23" s="9">
        <v>75600</v>
      </c>
      <c r="C23" s="9">
        <v>126465.3926269853</v>
      </c>
      <c r="D23" s="9">
        <v>85107.583868216228</v>
      </c>
      <c r="E23" s="9">
        <v>92819.941901625862</v>
      </c>
      <c r="F23" s="9">
        <v>149385.1104400839</v>
      </c>
      <c r="G23" s="9">
        <v>100531.89691935769</v>
      </c>
    </row>
    <row r="24" spans="1:7">
      <c r="A24" s="8">
        <v>61</v>
      </c>
      <c r="B24" s="9">
        <v>79200</v>
      </c>
      <c r="C24" s="9">
        <v>135863.26509628238</v>
      </c>
      <c r="D24" s="9">
        <v>89639.296698292761</v>
      </c>
      <c r="E24" s="9">
        <v>98276.340739658379</v>
      </c>
      <c r="F24" s="9">
        <v>161651.86028180714</v>
      </c>
      <c r="G24" s="9">
        <v>106653.98815024043</v>
      </c>
    </row>
    <row r="25" spans="1:7">
      <c r="A25" s="8">
        <v>62</v>
      </c>
      <c r="B25" s="9">
        <v>82800</v>
      </c>
      <c r="C25" s="9">
        <v>145676.28858191066</v>
      </c>
      <c r="D25" s="9">
        <v>94229.110081894032</v>
      </c>
      <c r="E25" s="9">
        <v>103841.86755445154</v>
      </c>
      <c r="F25" s="9">
        <v>174569.62177454916</v>
      </c>
      <c r="G25" s="9">
        <v>112918.44587253727</v>
      </c>
    </row>
    <row r="26" spans="1:7">
      <c r="A26" s="8">
        <v>63</v>
      </c>
      <c r="B26" s="9">
        <v>86400</v>
      </c>
      <c r="C26" s="9">
        <v>155922.80238001657</v>
      </c>
      <c r="D26" s="9">
        <v>98879.367833284341</v>
      </c>
      <c r="E26" s="9">
        <v>109518.70490554058</v>
      </c>
      <c r="F26" s="9">
        <v>188169.33591752889</v>
      </c>
      <c r="G26" s="9">
        <v>119328.69790133261</v>
      </c>
    </row>
    <row r="27" spans="1:7">
      <c r="A27" s="8">
        <v>64</v>
      </c>
      <c r="B27" s="9">
        <v>90000</v>
      </c>
      <c r="C27" s="9">
        <v>166621.9559251538</v>
      </c>
      <c r="D27" s="9">
        <v>103592.45036106725</v>
      </c>
      <c r="E27" s="9">
        <v>115309.07900365139</v>
      </c>
      <c r="F27" s="9">
        <v>202483.35417979656</v>
      </c>
      <c r="G27" s="9">
        <v>125888.25224351125</v>
      </c>
    </row>
    <row r="28" spans="1:7">
      <c r="A28" s="7"/>
      <c r="B28" s="7"/>
      <c r="C28" s="7"/>
      <c r="D28" s="7"/>
      <c r="E28" s="7"/>
      <c r="F28" s="7"/>
      <c r="G28" s="7"/>
    </row>
  </sheetData>
  <mergeCells count="4">
    <mergeCell ref="A1:A2"/>
    <mergeCell ref="B1:D1"/>
    <mergeCell ref="E1:G1"/>
    <mergeCell ref="A28:G2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E27"/>
    </sheetView>
  </sheetViews>
  <sheetFormatPr baseColWidth="10" defaultRowHeight="15"/>
  <cols>
    <col min="1" max="1" width="11.42578125" customWidth="1"/>
    <col min="2" max="2" width="9.5703125" customWidth="1"/>
    <col min="3" max="3" width="12.5703125" customWidth="1"/>
    <col min="4" max="7" width="11.42578125" customWidth="1"/>
  </cols>
  <sheetData>
    <row r="1" spans="1:5">
      <c r="A1" s="8"/>
      <c r="B1" s="8"/>
      <c r="C1" s="8"/>
      <c r="D1" s="8"/>
      <c r="E1" s="8"/>
    </row>
    <row r="2" spans="1:5">
      <c r="A2" s="8">
        <v>40</v>
      </c>
      <c r="B2" s="9">
        <v>3600</v>
      </c>
      <c r="C2" s="9">
        <v>3600</v>
      </c>
      <c r="D2" s="12">
        <v>3600</v>
      </c>
      <c r="E2" s="12">
        <v>3600</v>
      </c>
    </row>
    <row r="3" spans="1:5">
      <c r="A3" s="8">
        <v>41</v>
      </c>
      <c r="B3" s="9">
        <v>7416</v>
      </c>
      <c r="C3" s="9">
        <v>7270.5882352941171</v>
      </c>
      <c r="D3" s="12">
        <v>7488</v>
      </c>
      <c r="E3" s="12">
        <v>7341.1764705882351</v>
      </c>
    </row>
    <row r="4" spans="1:5">
      <c r="A4" s="8">
        <v>42</v>
      </c>
      <c r="B4" s="9">
        <v>11460.96</v>
      </c>
      <c r="C4" s="9">
        <v>11015.916955017301</v>
      </c>
      <c r="D4" s="12">
        <v>11682.720000000001</v>
      </c>
      <c r="E4" s="12">
        <v>11229.065743944639</v>
      </c>
    </row>
    <row r="5" spans="1:5">
      <c r="A5" s="8">
        <v>43</v>
      </c>
      <c r="B5" s="9">
        <v>15748.6176</v>
      </c>
      <c r="C5" s="9">
        <v>14840.274102720674</v>
      </c>
      <c r="D5" s="12">
        <v>16204.032000000001</v>
      </c>
      <c r="E5" s="12">
        <v>15269.421263315016</v>
      </c>
    </row>
    <row r="6" spans="1:5">
      <c r="A6" s="8">
        <v>44</v>
      </c>
      <c r="B6" s="9">
        <v>20255.576532479998</v>
      </c>
      <c r="C6" s="9">
        <v>18713.021731061646</v>
      </c>
      <c r="D6" s="12">
        <v>21027.8646396</v>
      </c>
      <c r="E6" s="12">
        <v>19426.496566399135</v>
      </c>
    </row>
    <row r="7" spans="1:5">
      <c r="A7" s="8">
        <v>45</v>
      </c>
      <c r="B7" s="9">
        <v>24961.630375802302</v>
      </c>
      <c r="C7" s="9">
        <v>22608.517694950446</v>
      </c>
      <c r="D7" s="12">
        <v>26142.725201574329</v>
      </c>
      <c r="E7" s="12">
        <v>23678.271667982866</v>
      </c>
    </row>
    <row r="8" spans="1:5">
      <c r="A8" s="8">
        <v>46</v>
      </c>
      <c r="B8" s="9">
        <v>29875.574147653369</v>
      </c>
      <c r="C8" s="9">
        <v>26528.654869497826</v>
      </c>
      <c r="D8" s="12">
        <v>31563.028546704274</v>
      </c>
      <c r="E8" s="12">
        <v>28027.066084599228</v>
      </c>
    </row>
    <row r="9" spans="1:5">
      <c r="A9" s="8">
        <v>47</v>
      </c>
      <c r="B9" s="9">
        <v>35006.591385625958</v>
      </c>
      <c r="C9" s="9">
        <v>30475.344449334832</v>
      </c>
      <c r="D9" s="12">
        <v>37303.857486292341</v>
      </c>
      <c r="E9" s="12">
        <v>32475.252836254651</v>
      </c>
    </row>
    <row r="10" spans="1:5">
      <c r="A10" s="8">
        <v>48</v>
      </c>
      <c r="B10" s="9">
        <v>40364.271310085984</v>
      </c>
      <c r="C10" s="9">
        <v>34450.516903263662</v>
      </c>
      <c r="D10" s="12">
        <v>43380.992912357462</v>
      </c>
      <c r="E10" s="12">
        <v>37025.259743363575</v>
      </c>
    </row>
    <row r="11" spans="1:5">
      <c r="A11" s="8">
        <v>49</v>
      </c>
      <c r="B11" s="9">
        <v>45958.626745209032</v>
      </c>
      <c r="C11" s="9">
        <v>38456.122941329653</v>
      </c>
      <c r="D11" s="12">
        <v>49810.945271301171</v>
      </c>
      <c r="E11" s="12">
        <v>41679.570753856053</v>
      </c>
    </row>
    <row r="12" spans="1:5">
      <c r="A12" s="8">
        <v>50</v>
      </c>
      <c r="B12" s="9">
        <v>51800.112831678642</v>
      </c>
      <c r="C12" s="9">
        <v>42494.134494808794</v>
      </c>
      <c r="D12" s="12">
        <v>56610.987440642028</v>
      </c>
      <c r="E12" s="12">
        <v>46440.727301184459</v>
      </c>
    </row>
    <row r="13" spans="1:5">
      <c r="A13" s="8">
        <v>51</v>
      </c>
      <c r="B13" s="9">
        <v>57899.646566018047</v>
      </c>
      <c r="C13" s="9">
        <v>46566.545709613027</v>
      </c>
      <c r="D13" s="12">
        <v>63799.189071053137</v>
      </c>
      <c r="E13" s="12">
        <v>51311.329693972584</v>
      </c>
    </row>
    <row r="14" spans="1:5">
      <c r="A14" s="8">
        <v>52</v>
      </c>
      <c r="B14" s="9">
        <v>64268.627203071897</v>
      </c>
      <c r="C14" s="9">
        <v>50675.373953623784</v>
      </c>
      <c r="D14" s="12">
        <v>71394.452458692074</v>
      </c>
      <c r="E14" s="12">
        <v>56294.038538067711</v>
      </c>
    </row>
    <row r="15" spans="1:5">
      <c r="A15" s="8">
        <v>53</v>
      </c>
      <c r="B15" s="9">
        <v>70918.957559767601</v>
      </c>
      <c r="C15" s="9">
        <v>54822.660838472431</v>
      </c>
      <c r="D15" s="12">
        <v>79416.550015688466</v>
      </c>
      <c r="E15" s="12">
        <v>61391.576191774162</v>
      </c>
    </row>
    <row r="16" spans="1:5">
      <c r="A16" s="8">
        <v>54</v>
      </c>
      <c r="B16" s="9">
        <v>77863.066259970336</v>
      </c>
      <c r="C16" s="9">
        <v>59010.47325629463</v>
      </c>
      <c r="D16" s="12">
        <v>87886.163409657835</v>
      </c>
      <c r="E16" s="12">
        <v>66606.728255064852</v>
      </c>
    </row>
    <row r="17" spans="1:5">
      <c r="A17" s="8">
        <v>55</v>
      </c>
      <c r="B17" s="9">
        <v>85113.930962004524</v>
      </c>
      <c r="C17" s="9">
        <v>63240.904431995266</v>
      </c>
      <c r="D17" s="12">
        <v>96824.924446246325</v>
      </c>
      <c r="E17" s="12">
        <v>71942.345093586497</v>
      </c>
    </row>
    <row r="18" spans="1:5">
      <c r="A18" s="8">
        <v>56</v>
      </c>
      <c r="B18" s="9">
        <v>92685.102612251081</v>
      </c>
      <c r="C18" s="9">
        <v>67516.074991568559</v>
      </c>
      <c r="D18" s="12">
        <v>106255.45777198547</v>
      </c>
      <c r="E18" s="12">
        <v>77401.343398292433</v>
      </c>
    </row>
    <row r="19" spans="1:5">
      <c r="A19" s="8">
        <v>57</v>
      </c>
      <c r="B19" s="9">
        <v>100590.73077014727</v>
      </c>
      <c r="C19" s="9">
        <v>71838.134047028827</v>
      </c>
      <c r="D19" s="12">
        <v>116201.42547815567</v>
      </c>
      <c r="E19" s="12">
        <v>82986.70778155791</v>
      </c>
    </row>
    <row r="20" spans="1:5">
      <c r="A20" s="8">
        <v>58</v>
      </c>
      <c r="B20" s="9">
        <v>108845.59005191852</v>
      </c>
      <c r="C20" s="9">
        <v>76209.260298515743</v>
      </c>
      <c r="D20" s="12">
        <v>126687.57368992777</v>
      </c>
      <c r="E20" s="12">
        <v>88701.492410651175</v>
      </c>
    </row>
    <row r="21" spans="1:5">
      <c r="A21" s="8">
        <v>59</v>
      </c>
      <c r="B21" s="9">
        <v>117465.10774246203</v>
      </c>
      <c r="C21" s="9">
        <v>80631.663154148846</v>
      </c>
      <c r="D21" s="12">
        <v>137739.78122878043</v>
      </c>
      <c r="E21" s="12">
        <v>94548.822679455494</v>
      </c>
    </row>
    <row r="22" spans="1:5">
      <c r="A22" s="8">
        <v>60</v>
      </c>
      <c r="B22" s="9">
        <v>126465.3926269853</v>
      </c>
      <c r="C22" s="9">
        <v>85107.583868216228</v>
      </c>
      <c r="D22" s="12">
        <v>149385.1104400839</v>
      </c>
      <c r="E22" s="12">
        <v>100531.89691935769</v>
      </c>
    </row>
    <row r="23" spans="1:5">
      <c r="A23" s="8">
        <v>61</v>
      </c>
      <c r="B23" s="9">
        <v>135863.26509628238</v>
      </c>
      <c r="C23" s="9">
        <v>89639.296698292761</v>
      </c>
      <c r="D23" s="12">
        <v>161651.86028180714</v>
      </c>
      <c r="E23" s="12">
        <v>106653.98815024043</v>
      </c>
    </row>
    <row r="24" spans="1:5">
      <c r="A24" s="8">
        <v>62</v>
      </c>
      <c r="B24" s="9">
        <v>145676.28858191066</v>
      </c>
      <c r="C24" s="9">
        <v>94229.110081894032</v>
      </c>
      <c r="D24" s="12">
        <v>174569.62177454916</v>
      </c>
      <c r="E24" s="12">
        <v>112918.44587253727</v>
      </c>
    </row>
    <row r="25" spans="1:5">
      <c r="A25" s="8">
        <v>63</v>
      </c>
      <c r="B25" s="9">
        <v>155922.80238001657</v>
      </c>
      <c r="C25" s="9">
        <v>98879.367833284341</v>
      </c>
      <c r="D25" s="12">
        <v>188169.33591752889</v>
      </c>
      <c r="E25" s="12">
        <v>119328.69790133261</v>
      </c>
    </row>
    <row r="26" spans="1:5">
      <c r="A26" s="8">
        <v>64</v>
      </c>
      <c r="B26" s="9">
        <v>166621.9559251538</v>
      </c>
      <c r="C26" s="9">
        <v>103592.45036106725</v>
      </c>
      <c r="D26" s="12">
        <v>202483.35417979656</v>
      </c>
      <c r="E26" s="12">
        <v>125888.25224351125</v>
      </c>
    </row>
    <row r="27" spans="1:5">
      <c r="A27" s="7"/>
      <c r="B27" s="7"/>
      <c r="C27" s="7"/>
      <c r="D27" s="7"/>
      <c r="E27" s="7"/>
    </row>
  </sheetData>
  <mergeCells count="1">
    <mergeCell ref="A27:E2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Tabelle3</vt:lpstr>
      <vt:lpstr>Tabelle2</vt:lpstr>
    </vt:vector>
  </TitlesOfParts>
  <Company>letYourMoneyGrow.com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 Nekrasov</dc:creator>
  <cp:lastModifiedBy>Vasily Nekrasov</cp:lastModifiedBy>
  <dcterms:created xsi:type="dcterms:W3CDTF">2018-02-13T16:17:30Z</dcterms:created>
  <dcterms:modified xsi:type="dcterms:W3CDTF">2018-03-08T21:46:39Z</dcterms:modified>
</cp:coreProperties>
</file>